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ABE0DB4B-16FA-448F-B0A9-1237036B4491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ΓΕΝΙΚΗ ΚΑΤΑΤΑΞΗ" sheetId="4" r:id="rId1"/>
    <sheet name="ΠΡΟΣΛΗΠΤΕΟΙ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" l="1"/>
  <c r="P4" i="5"/>
  <c r="R4" i="5"/>
  <c r="T4" i="5"/>
  <c r="V4" i="5"/>
  <c r="X4" i="5"/>
  <c r="Z4" i="5"/>
  <c r="AB4" i="5"/>
  <c r="AD4" i="5"/>
  <c r="AF4" i="5"/>
  <c r="AH4" i="5"/>
  <c r="AI4" i="5"/>
  <c r="M4" i="5"/>
  <c r="AH4" i="4"/>
  <c r="AF4" i="4"/>
  <c r="AD4" i="4"/>
  <c r="AB4" i="4"/>
  <c r="Z4" i="4"/>
  <c r="X4" i="4"/>
  <c r="V4" i="4"/>
  <c r="T4" i="4"/>
  <c r="R4" i="4"/>
  <c r="P4" i="4"/>
  <c r="M4" i="4"/>
  <c r="H4" i="4"/>
  <c r="AI4" i="4"/>
</calcChain>
</file>

<file path=xl/sharedStrings.xml><?xml version="1.0" encoding="utf-8"?>
<sst xmlns="http://schemas.openxmlformats.org/spreadsheetml/2006/main" count="112" uniqueCount="37">
  <si>
    <t>ΤΥΠΙΚΑ ΠΡΟΣΟΝΤΑ</t>
  </si>
  <si>
    <t>Α/Α</t>
  </si>
  <si>
    <t>ΑΡΙΣΤΗ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</si>
  <si>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</si>
  <si>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</si>
  <si>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</si>
  <si>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</si>
  <si>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</si>
  <si>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</si>
  <si>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</si>
  <si>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</si>
  <si>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</si>
  <si>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</si>
  <si>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</si>
  <si>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</si>
  <si>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</si>
  <si>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</si>
  <si>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</si>
  <si>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</si>
  <si>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</si>
  <si>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</si>
  <si>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</si>
  <si>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</si>
  <si>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</si>
  <si>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</si>
  <si>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>ΕΜΠΕΙΡΙΑ ΣΤΟ ΑΝΤΙΚΕΙΜΕΝΟ (έως και 84 μήνες) (κωδ. 212)</t>
  </si>
  <si>
    <t>ΑΔΕΙΑ ΕΙΔΙΚΟΤΗΤΑΣ (κωδ. 106)</t>
  </si>
  <si>
    <t>ΠΡΟΣΘΕΤΑ - ΜΟΡΙΟΔΟΤΟΥΜΕΝΑ ΠΡΟΣΟΝΤΑ</t>
  </si>
  <si>
    <t>ΑΡΙΘΜΟΣ ΠΡΩΤΟΚΟΛΛΟΥ ΑΙΤΗΣΗΣ</t>
  </si>
  <si>
    <t>1091/28-09-2018</t>
  </si>
  <si>
    <t>ΜΑΝΙΑΣ</t>
  </si>
  <si>
    <t>ΠΛΑΤΩΝ</t>
  </si>
  <si>
    <t>4 ΤΕΛΕΥΤΑΙΑ ΨΗΦΙΑ ΑΔΤ</t>
  </si>
  <si>
    <t>ΠΑΡΑΤΗΡΗΣΕΙΣ</t>
  </si>
  <si>
    <t>*Μοναδική Υποψηφιότητα</t>
  </si>
  <si>
    <t xml:space="preserve">ΠΕ6 - ΝΕΥΡΟΛΟΓΟΙ
ΠΡΟΣΩΡΙΝΟΣ ΠΙΝΑΚΑΣ ΓΕΝΙΚΗΣ ΚΑΤΑΤΑΞΗΣ (ΜΙΑ ΘΕΣΗ ΜΕ ΓΕΝΙΚΗ ΕΜΠΕΙΡΙΑ)
</t>
  </si>
  <si>
    <t xml:space="preserve">ΠΕ6 - ΝΕΥΡΟΛΟΓΟΙ
ΠΡΟΣΩΡΙΝΟΣ ΠΙΝΑΚΑΣ ΠΡΟΣΛΗΠΤΕΩΝ (ΜΙΑ ΘΕΣΗ ΜΕ ΓΕΝΙΚΗ ΕΜΠΕΙΡΙΑ)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</si>
</sst>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workbookViewId="0">
      <pane xSplit="5" topLeftCell="F1" activePane="topRight" state="frozen"/>
      <selection pane="topRight" sqref="A1:E1"/>
    </sheetView>
  </sheetViews>
  <sheetFormatPr defaultColWidth="9.109375" defaultRowHeight="14.4" x14ac:dyDescent="0.3"/>
  <cols>
    <col min="1" max="1" width="4.44140625" style="4" customWidth="1"/>
    <col min="2" max="3" width="15.10937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7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36" width="23.88671875" style="4" customWidth="1"/>
    <col min="37" max="44" width="9.109375" style="4"/>
    <col min="45" max="46" width="9.109375" style="4" hidden="1" customWidth="1"/>
    <col min="47" max="16384" width="9.109375" style="4"/>
  </cols>
  <sheetData>
    <row r="1" spans="1:46" ht="67.8" customHeight="1" x14ac:dyDescent="0.3">
      <c r="A1" s="19" t="s">
        <v>35</v>
      </c>
      <c r="B1" s="20"/>
      <c r="C1" s="20"/>
      <c r="D1" s="20"/>
      <c r="E1" s="20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6" s="10" customFormat="1" ht="15.6" x14ac:dyDescent="0.3">
      <c r="A2" s="14" t="s">
        <v>5</v>
      </c>
      <c r="B2" s="15"/>
      <c r="C2" s="15"/>
      <c r="D2" s="15"/>
      <c r="E2" s="15"/>
      <c r="F2" s="12" t="s">
        <v>0</v>
      </c>
      <c r="G2" s="12"/>
      <c r="H2" s="12"/>
      <c r="I2" s="12"/>
      <c r="J2" s="12"/>
      <c r="K2" s="13"/>
      <c r="L2" s="13"/>
      <c r="M2" s="9"/>
      <c r="N2" s="9"/>
      <c r="O2" s="15" t="s">
        <v>27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8"/>
      <c r="AI2" s="16" t="s">
        <v>8</v>
      </c>
    </row>
    <row r="3" spans="1:46" ht="94.5" customHeight="1" x14ac:dyDescent="0.3">
      <c r="A3" s="1" t="s">
        <v>1</v>
      </c>
      <c r="B3" s="1" t="s">
        <v>28</v>
      </c>
      <c r="C3" s="5" t="s">
        <v>32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26</v>
      </c>
      <c r="K3" s="1" t="s">
        <v>14</v>
      </c>
      <c r="L3" s="1" t="s">
        <v>15</v>
      </c>
      <c r="M3" s="6"/>
      <c r="N3" s="7" t="s">
        <v>10</v>
      </c>
      <c r="O3" s="3" t="s">
        <v>16</v>
      </c>
      <c r="P3" s="1" t="s">
        <v>3</v>
      </c>
      <c r="Q3" s="3" t="s">
        <v>17</v>
      </c>
      <c r="R3" s="3" t="s">
        <v>3</v>
      </c>
      <c r="S3" s="1" t="s">
        <v>18</v>
      </c>
      <c r="T3" s="1" t="s">
        <v>3</v>
      </c>
      <c r="U3" s="1" t="s">
        <v>19</v>
      </c>
      <c r="V3" s="1" t="s">
        <v>3</v>
      </c>
      <c r="W3" s="1" t="s">
        <v>20</v>
      </c>
      <c r="X3" s="1" t="s">
        <v>3</v>
      </c>
      <c r="Y3" s="1" t="s">
        <v>21</v>
      </c>
      <c r="Z3" s="1" t="s">
        <v>3</v>
      </c>
      <c r="AA3" s="1" t="s">
        <v>22</v>
      </c>
      <c r="AB3" s="5" t="s">
        <v>3</v>
      </c>
      <c r="AC3" s="1" t="s">
        <v>23</v>
      </c>
      <c r="AD3" s="1" t="s">
        <v>3</v>
      </c>
      <c r="AE3" s="1" t="s">
        <v>24</v>
      </c>
      <c r="AF3" s="1" t="s">
        <v>3</v>
      </c>
      <c r="AG3" s="1" t="s">
        <v>25</v>
      </c>
      <c r="AH3" s="2" t="s">
        <v>3</v>
      </c>
      <c r="AI3" s="17"/>
      <c r="AJ3" s="8" t="s">
        <v>33</v>
      </c>
    </row>
    <row r="4" spans="1:46" ht="50.25" customHeight="1" x14ac:dyDescent="0.3">
      <c r="A4" s="1">
        <v>1</v>
      </c>
      <c r="B4" s="1" t="s">
        <v>29</v>
      </c>
      <c r="C4" s="1">
        <v>9648</v>
      </c>
      <c r="D4" s="1" t="s">
        <v>30</v>
      </c>
      <c r="E4" s="1" t="s">
        <v>31</v>
      </c>
      <c r="F4" s="3" t="s">
        <v>4</v>
      </c>
      <c r="G4" s="3">
        <v>6.34</v>
      </c>
      <c r="H4" s="3">
        <f>G4*110</f>
        <v>697.4</v>
      </c>
      <c r="I4" s="3" t="s">
        <v>4</v>
      </c>
      <c r="J4" s="3" t="s">
        <v>4</v>
      </c>
      <c r="K4" s="1" t="s">
        <v>4</v>
      </c>
      <c r="L4" s="1" t="s">
        <v>4</v>
      </c>
      <c r="M4" s="6" t="str">
        <f>IF(AND(F4="ΝΑΙ",IF(I4="ΝΑΙ",J4="ΝΑΙ",)*AND(K4="ΝΑΙ",L4="ΝΑΙ")),"ΟΚ","ΑΠΟΡΡΙΠΤΕΤΑΙ")</f>
        <v>ΟΚ</v>
      </c>
      <c r="N4" s="6" t="s">
        <v>4</v>
      </c>
      <c r="O4" s="3" t="s">
        <v>11</v>
      </c>
      <c r="P4" s="1">
        <f>IF(O4="ΝΑΙ",120,0)</f>
        <v>0</v>
      </c>
      <c r="Q4" s="3" t="s">
        <v>11</v>
      </c>
      <c r="R4" s="3">
        <f>IF(Q4="ΝΑΙ",60,0)</f>
        <v>0</v>
      </c>
      <c r="S4" s="1" t="s">
        <v>11</v>
      </c>
      <c r="T4" s="1">
        <f>IF(S4="ΝΑΙ",250,0)</f>
        <v>0</v>
      </c>
      <c r="U4" s="1" t="s">
        <v>11</v>
      </c>
      <c r="V4" s="1">
        <f>IF(U4="ΝΑΙ",120,0)</f>
        <v>0</v>
      </c>
      <c r="W4" s="1"/>
      <c r="X4" s="1">
        <f>IF(W4="ΑΡΙΣΤΗ",70,IF(W4="ΠΟΛΥ ΚΑΛΗ",50,IF(W4="ΚΑΛΗ",30,)))</f>
        <v>0</v>
      </c>
      <c r="Y4" s="1"/>
      <c r="Z4" s="1">
        <f>IF(Y4="ΑΡΙΣΤΗ",70,IF(Y4="ΠΟΛΥ ΚΑΛΗ",50,IF(Y4="ΚΑΛΗ",30,)))</f>
        <v>0</v>
      </c>
      <c r="AA4" s="1"/>
      <c r="AB4" s="1">
        <f>IF(AA4="ΑΡΙΣΤΗ",70,IF(AA4="ΠΟΛΥ ΚΑΛΗ",50,IF(AA4="ΚΑΛΗ",30,)))</f>
        <v>0</v>
      </c>
      <c r="AC4" s="1" t="s">
        <v>11</v>
      </c>
      <c r="AD4" s="1">
        <f>IF(AC4="ΝΑΙ",150,0)</f>
        <v>0</v>
      </c>
      <c r="AE4" s="1">
        <v>24</v>
      </c>
      <c r="AF4" s="1">
        <f>AE4*17</f>
        <v>408</v>
      </c>
      <c r="AG4" s="1">
        <v>84</v>
      </c>
      <c r="AH4" s="2">
        <f>AG4*7</f>
        <v>588</v>
      </c>
      <c r="AI4" s="11">
        <f>H4+P4+R4+T4+V4+X4+Z4+AB4+AD4+AF4+AH4</f>
        <v>1693.4</v>
      </c>
      <c r="AJ4" s="1" t="s">
        <v>10</v>
      </c>
      <c r="AS4" s="4" t="s">
        <v>4</v>
      </c>
      <c r="AT4" s="4" t="s">
        <v>2</v>
      </c>
    </row>
    <row r="6" spans="1:46" ht="28.8" x14ac:dyDescent="0.3">
      <c r="B6" s="4" t="s">
        <v>34</v>
      </c>
    </row>
  </sheetData>
  <mergeCells count="5"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" xr:uid="{00000000-0002-0000-0000-000000000000}">
      <formula1>1</formula1>
      <formula2>24</formula2>
    </dataValidation>
    <dataValidation type="whole" allowBlank="1" showInputMessage="1" showErrorMessage="1" errorTitle="ΠΡΟΣΟΧΗ!" error="ΑΠΟ 1 ΕΩΣ 84 ΜΗΝΕΣ" sqref="AG4" xr:uid="{00000000-0002-0000-0000-000003000000}">
      <formula1>1</formula1>
      <formula2>84</formula2>
    </dataValidation>
    <dataValidation type="decimal" allowBlank="1" showInputMessage="1" showErrorMessage="1" sqref="G4" xr:uid="{00000000-0002-0000-0000-000004000000}">
      <formula1>5</formula1>
      <formula2>10</formula2>
    </dataValidation>
    <dataValidation type="list" allowBlank="1" showInputMessage="1" showErrorMessage="1" sqref="Y4 AA4 W4" xr:uid="{00000000-0002-0000-0000-000001000000}">
      <formula1>$AT$4:$AT$4</formula1>
    </dataValidation>
    <dataValidation type="list" allowBlank="1" showInputMessage="1" showErrorMessage="1" sqref="S4 Q4 U4 F4 N4:O4 I4:L4 AC4" xr:uid="{00000000-0002-0000-0000-000002000000}">
      <formula1>$AS$4:$AS$4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BB6F-71C8-41FB-9DBA-0306EFB7BE8D}">
  <dimension ref="A1:AT6"/>
  <sheetViews>
    <sheetView tabSelected="1" workbookViewId="0">
      <selection activeCell="AJ1" sqref="AJ1:AJ1048576"/>
    </sheetView>
  </sheetViews>
  <sheetFormatPr defaultColWidth="9.109375" defaultRowHeight="14.4" x14ac:dyDescent="0.3"/>
  <cols>
    <col min="1" max="1" width="4.44140625" style="4" customWidth="1"/>
    <col min="2" max="3" width="15.10937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3.6640625" style="4" customWidth="1"/>
    <col min="30" max="30" width="7.33203125" style="4" customWidth="1"/>
    <col min="31" max="31" width="17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43" width="9.109375" style="4"/>
    <col min="44" max="45" width="9.109375" style="4" hidden="1" customWidth="1"/>
    <col min="46" max="16384" width="9.109375" style="4"/>
  </cols>
  <sheetData>
    <row r="1" spans="1:45" ht="48.6" customHeight="1" x14ac:dyDescent="0.3">
      <c r="A1" s="19" t="s">
        <v>36</v>
      </c>
      <c r="B1" s="20"/>
      <c r="C1" s="20"/>
      <c r="D1" s="20"/>
      <c r="E1" s="20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5" s="10" customFormat="1" ht="15.6" x14ac:dyDescent="0.3">
      <c r="A2" s="14" t="s">
        <v>5</v>
      </c>
      <c r="B2" s="15"/>
      <c r="C2" s="15"/>
      <c r="D2" s="15"/>
      <c r="E2" s="15"/>
      <c r="F2" s="12" t="s">
        <v>0</v>
      </c>
      <c r="G2" s="12"/>
      <c r="H2" s="12"/>
      <c r="I2" s="12"/>
      <c r="J2" s="12"/>
      <c r="K2" s="13"/>
      <c r="L2" s="13"/>
      <c r="M2" s="9"/>
      <c r="N2" s="9"/>
      <c r="O2" s="15" t="s">
        <v>27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8"/>
      <c r="AI2" s="16" t="s">
        <v>8</v>
      </c>
    </row>
    <row r="3" spans="1:45" ht="94.5" customHeight="1" x14ac:dyDescent="0.3">
      <c r="A3" s="1" t="s">
        <v>1</v>
      </c>
      <c r="B3" s="1" t="s">
        <v>28</v>
      </c>
      <c r="C3" s="5" t="s">
        <v>32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26</v>
      </c>
      <c r="K3" s="1" t="s">
        <v>14</v>
      </c>
      <c r="L3" s="1" t="s">
        <v>15</v>
      </c>
      <c r="M3" s="6"/>
      <c r="N3" s="7" t="s">
        <v>10</v>
      </c>
      <c r="O3" s="3" t="s">
        <v>16</v>
      </c>
      <c r="P3" s="1" t="s">
        <v>3</v>
      </c>
      <c r="Q3" s="3" t="s">
        <v>17</v>
      </c>
      <c r="R3" s="3" t="s">
        <v>3</v>
      </c>
      <c r="S3" s="1" t="s">
        <v>18</v>
      </c>
      <c r="T3" s="1" t="s">
        <v>3</v>
      </c>
      <c r="U3" s="1" t="s">
        <v>19</v>
      </c>
      <c r="V3" s="1" t="s">
        <v>3</v>
      </c>
      <c r="W3" s="1" t="s">
        <v>20</v>
      </c>
      <c r="X3" s="1" t="s">
        <v>3</v>
      </c>
      <c r="Y3" s="1" t="s">
        <v>21</v>
      </c>
      <c r="Z3" s="1" t="s">
        <v>3</v>
      </c>
      <c r="AA3" s="1" t="s">
        <v>22</v>
      </c>
      <c r="AB3" s="5" t="s">
        <v>3</v>
      </c>
      <c r="AC3" s="1" t="s">
        <v>23</v>
      </c>
      <c r="AD3" s="1" t="s">
        <v>3</v>
      </c>
      <c r="AE3" s="1" t="s">
        <v>24</v>
      </c>
      <c r="AF3" s="1" t="s">
        <v>3</v>
      </c>
      <c r="AG3" s="1" t="s">
        <v>25</v>
      </c>
      <c r="AH3" s="2" t="s">
        <v>3</v>
      </c>
      <c r="AI3" s="17"/>
    </row>
    <row r="4" spans="1:45" ht="50.25" customHeight="1" x14ac:dyDescent="0.3">
      <c r="A4" s="1">
        <v>1</v>
      </c>
      <c r="B4" s="1" t="s">
        <v>29</v>
      </c>
      <c r="C4" s="1">
        <v>9648</v>
      </c>
      <c r="D4" s="1" t="s">
        <v>30</v>
      </c>
      <c r="E4" s="1" t="s">
        <v>31</v>
      </c>
      <c r="F4" s="3" t="s">
        <v>4</v>
      </c>
      <c r="G4" s="3">
        <v>6.34</v>
      </c>
      <c r="H4" s="3">
        <f>G4*110</f>
        <v>697.4</v>
      </c>
      <c r="I4" s="3" t="s">
        <v>4</v>
      </c>
      <c r="J4" s="3" t="s">
        <v>4</v>
      </c>
      <c r="K4" s="1" t="s">
        <v>4</v>
      </c>
      <c r="L4" s="1" t="s">
        <v>4</v>
      </c>
      <c r="M4" s="6" t="str">
        <f>IF(AND(F4="ΝΑΙ",IF(I4="ΝΑΙ",J4="ΝΑΙ",)*AND(K4="ΝΑΙ",L4="ΝΑΙ")),"ΟΚ","ΑΠΟΡΡΙΠΤΕΤΑΙ")</f>
        <v>ΟΚ</v>
      </c>
      <c r="N4" s="6" t="s">
        <v>4</v>
      </c>
      <c r="O4" s="3" t="s">
        <v>11</v>
      </c>
      <c r="P4" s="1">
        <f>IF(O4="ΝΑΙ",120,0)</f>
        <v>0</v>
      </c>
      <c r="Q4" s="3" t="s">
        <v>11</v>
      </c>
      <c r="R4" s="3">
        <f>IF(Q4="ΝΑΙ",60,0)</f>
        <v>0</v>
      </c>
      <c r="S4" s="1" t="s">
        <v>11</v>
      </c>
      <c r="T4" s="1">
        <f>IF(S4="ΝΑΙ",250,0)</f>
        <v>0</v>
      </c>
      <c r="U4" s="1" t="s">
        <v>11</v>
      </c>
      <c r="V4" s="1">
        <f>IF(U4="ΝΑΙ",120,0)</f>
        <v>0</v>
      </c>
      <c r="W4" s="1"/>
      <c r="X4" s="1">
        <f>IF(W4="ΑΡΙΣΤΗ",70,IF(W4="ΠΟΛΥ ΚΑΛΗ",50,IF(W4="ΚΑΛΗ",30,)))</f>
        <v>0</v>
      </c>
      <c r="Y4" s="1"/>
      <c r="Z4" s="1">
        <f>IF(Y4="ΑΡΙΣΤΗ",70,IF(Y4="ΠΟΛΥ ΚΑΛΗ",50,IF(Y4="ΚΑΛΗ",30,)))</f>
        <v>0</v>
      </c>
      <c r="AA4" s="1"/>
      <c r="AB4" s="1">
        <f>IF(AA4="ΑΡΙΣΤΗ",70,IF(AA4="ΠΟΛΥ ΚΑΛΗ",50,IF(AA4="ΚΑΛΗ",30,)))</f>
        <v>0</v>
      </c>
      <c r="AC4" s="1" t="s">
        <v>11</v>
      </c>
      <c r="AD4" s="1">
        <f>IF(AC4="ΝΑΙ",150,0)</f>
        <v>0</v>
      </c>
      <c r="AE4" s="1">
        <v>24</v>
      </c>
      <c r="AF4" s="1">
        <f>AE4*17</f>
        <v>408</v>
      </c>
      <c r="AG4" s="1">
        <v>84</v>
      </c>
      <c r="AH4" s="2">
        <f>AG4*7</f>
        <v>588</v>
      </c>
      <c r="AI4" s="11">
        <f>H4+P4+R4+T4+V4+X4+Z4+AB4+AD4+AF4+AH4</f>
        <v>1693.4</v>
      </c>
      <c r="AR4" s="4" t="s">
        <v>4</v>
      </c>
      <c r="AS4" s="4" t="s">
        <v>2</v>
      </c>
    </row>
    <row r="6" spans="1:45" ht="28.8" x14ac:dyDescent="0.3">
      <c r="B6" s="4" t="s">
        <v>34</v>
      </c>
    </row>
  </sheetData>
  <mergeCells count="5">
    <mergeCell ref="A1:E1"/>
    <mergeCell ref="A2:E2"/>
    <mergeCell ref="F2:L2"/>
    <mergeCell ref="O2:AH2"/>
    <mergeCell ref="AI2:AI3"/>
  </mergeCells>
  <dataValidations count="5">
    <dataValidation type="list" allowBlank="1" showInputMessage="1" showErrorMessage="1" sqref="S4 AC4 I4:L4 N4:O4 F4 U4 Q4" xr:uid="{3FA05781-D2B6-477B-AD49-990F4F1E53E8}">
      <formula1>$AR$4:$AR$4</formula1>
    </dataValidation>
    <dataValidation type="list" allowBlank="1" showInputMessage="1" showErrorMessage="1" sqref="Y4 W4 AA4" xr:uid="{CEE55AA5-0040-4CF5-AF5A-B2AF09C19542}">
      <formula1>$AS$4:$AS$4</formula1>
    </dataValidation>
    <dataValidation type="decimal" allowBlank="1" showInputMessage="1" showErrorMessage="1" sqref="G4" xr:uid="{824A5C21-409A-4288-9F8A-6FB630E988C7}">
      <formula1>5</formula1>
      <formula2>10</formula2>
    </dataValidation>
    <dataValidation type="whole" allowBlank="1" showInputMessage="1" showErrorMessage="1" errorTitle="ΠΡΟΣΟΧΗ!" error="ΑΠΟ 1 ΕΩΣ 84 ΜΗΝΕΣ" sqref="AG4" xr:uid="{B0C81721-9765-45F0-BB5F-15A64A7FD0DE}">
      <formula1>1</formula1>
      <formula2>84</formula2>
    </dataValidation>
    <dataValidation type="whole" allowBlank="1" showInputMessage="1" showErrorMessage="1" errorTitle="ΠΡΟΣΟΧΗ!" error="ΑΠΟ 1 ΕΩΣ 24 ΜΗΝΕΣ" sqref="AE4" xr:uid="{4EB29CB7-67E7-4011-9751-DB0DD99A52AD}">
      <formula1>1</formula1>
      <formula2>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2018-11-27T15:52:37Z</dcterms:modified>
</cp:coreProperties>
</file>